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ăn trưa 2025-2026\Tháng 11\"/>
    </mc:Choice>
  </mc:AlternateContent>
  <xr:revisionPtr revIDLastSave="0" documentId="13_ncr:1_{135512D5-0AC1-4427-8400-ED33A4300A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hực đơn" sheetId="1" r:id="rId1"/>
    <sheet name="160" sheetId="2" r:id="rId2"/>
    <sheet name="360" sheetId="3" r:id="rId3"/>
    <sheet name="tháng 12" sheetId="4" r:id="rId4"/>
  </sheets>
  <definedNames>
    <definedName name="_xlnm.Print_Area" localSheetId="1">'160'!$A$1:$L$25</definedName>
    <definedName name="_xlnm.Print_Area" localSheetId="2">'360'!$A$1:$L$25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C8" i="4"/>
  <c r="P25" i="3"/>
  <c r="Q20" i="3"/>
  <c r="P17" i="3"/>
  <c r="O17" i="3"/>
  <c r="P16" i="3"/>
  <c r="O16" i="3"/>
  <c r="Q14" i="3"/>
  <c r="O14" i="3"/>
  <c r="P11" i="3"/>
  <c r="O11" i="3"/>
  <c r="L8" i="3"/>
  <c r="J8" i="3"/>
  <c r="H8" i="3"/>
  <c r="F8" i="3"/>
  <c r="D8" i="3"/>
  <c r="P25" i="2"/>
  <c r="Q20" i="2"/>
  <c r="P17" i="2"/>
  <c r="O17" i="2"/>
  <c r="P16" i="2"/>
  <c r="O16" i="2"/>
  <c r="Q14" i="2"/>
  <c r="O14" i="2"/>
  <c r="P11" i="2"/>
  <c r="O11" i="2"/>
  <c r="L8" i="2"/>
  <c r="J8" i="2"/>
  <c r="H8" i="2"/>
  <c r="F8" i="2"/>
  <c r="D8" i="2"/>
  <c r="K24" i="1"/>
  <c r="L19" i="1"/>
  <c r="K16" i="1"/>
  <c r="J16" i="1"/>
  <c r="K15" i="1"/>
  <c r="J15" i="1"/>
  <c r="L13" i="1"/>
  <c r="J13" i="1"/>
  <c r="K10" i="1"/>
  <c r="J10" i="1"/>
</calcChain>
</file>

<file path=xl/sharedStrings.xml><?xml version="1.0" encoding="utf-8"?>
<sst xmlns="http://schemas.openxmlformats.org/spreadsheetml/2006/main" count="173" uniqueCount="54">
  <si>
    <t>UBND XÃ NÀ HỲ</t>
  </si>
  <si>
    <t>TRƯỜNG MẦM NON HOA BAN</t>
  </si>
  <si>
    <t>THỰC ĐƠN  THÁNG 11 NĂM 2025</t>
  </si>
  <si>
    <t>Tuần 1 tháng 11 từ ngày 10-14/11/2025</t>
  </si>
  <si>
    <t>STT</t>
  </si>
  <si>
    <t>Bữa ăn</t>
  </si>
  <si>
    <t>Thứ 2</t>
  </si>
  <si>
    <t>Thứ3</t>
  </si>
  <si>
    <t>Thứ 4</t>
  </si>
  <si>
    <t>Thứ 5</t>
  </si>
  <si>
    <t>thứ 6</t>
  </si>
  <si>
    <t>20 ngày ăn</t>
  </si>
  <si>
    <t>Mẫu giáo</t>
  </si>
  <si>
    <t>nhà trẻ</t>
  </si>
  <si>
    <t>Bữa trưa ( nhà trẻ và MG) 10h30'</t>
  </si>
  <si>
    <t>Cơm tẻ</t>
  </si>
  <si>
    <t xml:space="preserve">gia vị: </t>
  </si>
  <si>
    <t xml:space="preserve">Thịt gà xào su su </t>
  </si>
  <si>
    <t>Thịt lợn rim đậu phụ</t>
  </si>
  <si>
    <t xml:space="preserve">Giò xào su su </t>
  </si>
  <si>
    <t>Thịt lợn xào trứng gà</t>
  </si>
  <si>
    <t xml:space="preserve">Bắp Cải </t>
  </si>
  <si>
    <t xml:space="preserve">Canh bí đỏ </t>
  </si>
  <si>
    <t xml:space="preserve">Canh bắp cải </t>
  </si>
  <si>
    <t>20 ngày sau</t>
  </si>
  <si>
    <t>Bữa phụ ( nhà trẻ và MG) 14h30'</t>
  </si>
  <si>
    <t>Bánh gạo one one</t>
  </si>
  <si>
    <t xml:space="preserve">Bánh quy sữa </t>
  </si>
  <si>
    <t>Tổng</t>
  </si>
  <si>
    <t>Bữa phụ nhà trẻ 14h30'</t>
  </si>
  <si>
    <t>Gạo tẻ</t>
  </si>
  <si>
    <t xml:space="preserve">Chè đỗ đen </t>
  </si>
  <si>
    <t xml:space="preserve">Cháo thịt băm </t>
  </si>
  <si>
    <t xml:space="preserve">Sữa tươi trắng Ba Vì hoặc Mộc châu loại 110ml </t>
  </si>
  <si>
    <t>Đường kính trắng</t>
  </si>
  <si>
    <t xml:space="preserve">Xương ống </t>
  </si>
  <si>
    <t xml:space="preserve">Đường kính trắng </t>
  </si>
  <si>
    <t>TRƯỞNG BAN QUẢN TRỊ ĐỜI SỐNG</t>
  </si>
  <si>
    <t>THỰC ĐƠN  THÁNG 11 NĂM 2025 định mức cụ thể mẫu giáo</t>
  </si>
  <si>
    <t>Tuần 1 tháng 10 từ ngày 03/11/2025 đến ngày 07/11/2025</t>
  </si>
  <si>
    <t>Thịt lợn xào trứng</t>
  </si>
  <si>
    <t>Su Su</t>
  </si>
  <si>
    <t>Đậu Phụ</t>
  </si>
  <si>
    <t>Trứng gà</t>
  </si>
  <si>
    <t xml:space="preserve">Bánh gạo one one </t>
  </si>
  <si>
    <t>THỰC ĐƠN  THÁNG 11 NĂM 2025 định mức cụ thể nhà trẻ</t>
  </si>
  <si>
    <t>trứng gà</t>
  </si>
  <si>
    <t>mẫu giáo</t>
  </si>
  <si>
    <t>Nhà trẻ</t>
  </si>
  <si>
    <t xml:space="preserve">23 ngày ăn </t>
  </si>
  <si>
    <t>Gia vị</t>
  </si>
  <si>
    <t>20 ngày đầu</t>
  </si>
  <si>
    <t>3 ngày sau</t>
  </si>
  <si>
    <t>Xương lợn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</si>
</sst>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distributed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4" fontId="1" fillId="0" borderId="0" xfId="0" applyNumberFormat="1" applyFont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F14" sqref="F14"/>
    </sheetView>
  </sheetViews>
  <sheetFormatPr defaultColWidth="9.109375" defaultRowHeight="15.6"/>
  <cols>
    <col min="1" max="1" width="9.109375" style="1"/>
    <col min="2" max="2" width="17.88671875" style="1" customWidth="1"/>
    <col min="3" max="3" width="23.5546875" style="1" customWidth="1"/>
    <col min="4" max="4" width="26.44140625" style="1" customWidth="1"/>
    <col min="5" max="5" width="21.33203125" style="1" customWidth="1"/>
    <col min="6" max="6" width="25.88671875" style="1" customWidth="1"/>
    <col min="7" max="7" width="22.33203125" style="1" customWidth="1"/>
    <col min="8" max="8" width="12.88671875" style="1" customWidth="1"/>
    <col min="9" max="9" width="14.44140625" style="1" customWidth="1"/>
    <col min="10" max="10" width="15.109375" style="1" customWidth="1"/>
    <col min="11" max="11" width="15.6640625" style="1" customWidth="1"/>
    <col min="12" max="12" width="12.88671875" style="1" customWidth="1"/>
    <col min="13" max="16384" width="9.109375" style="1"/>
  </cols>
  <sheetData>
    <row r="1" spans="1:14" ht="18" customHeight="1">
      <c r="A1" s="2" t="s">
        <v>0</v>
      </c>
    </row>
    <row r="2" spans="1:14" ht="19.05" customHeight="1">
      <c r="A2" s="2" t="s">
        <v>1</v>
      </c>
    </row>
    <row r="3" spans="1:14">
      <c r="C3" s="26" t="s">
        <v>2</v>
      </c>
      <c r="D3" s="26"/>
      <c r="E3" s="26"/>
    </row>
    <row r="4" spans="1:14">
      <c r="C4" s="27" t="s">
        <v>3</v>
      </c>
      <c r="D4" s="27"/>
      <c r="E4" s="27"/>
    </row>
    <row r="5" spans="1:14">
      <c r="C5" s="4"/>
      <c r="D5" s="4"/>
      <c r="E5" s="4"/>
    </row>
    <row r="6" spans="1:14" ht="28.5" customHeight="1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I6" s="16" t="s">
        <v>11</v>
      </c>
      <c r="J6" s="16" t="s">
        <v>12</v>
      </c>
      <c r="K6" s="16" t="s">
        <v>13</v>
      </c>
    </row>
    <row r="7" spans="1:14" ht="35.1" customHeight="1">
      <c r="A7" s="28">
        <v>1</v>
      </c>
      <c r="B7" s="32" t="s">
        <v>14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I7" s="16" t="s">
        <v>16</v>
      </c>
      <c r="J7" s="17">
        <v>8000</v>
      </c>
      <c r="K7" s="17">
        <v>8000</v>
      </c>
    </row>
    <row r="8" spans="1:14" ht="35.1" customHeight="1">
      <c r="A8" s="28"/>
      <c r="B8" s="32"/>
      <c r="C8" s="7" t="s">
        <v>17</v>
      </c>
      <c r="D8" s="8" t="s">
        <v>18</v>
      </c>
      <c r="E8" s="8" t="s">
        <v>19</v>
      </c>
      <c r="F8" s="8" t="s">
        <v>20</v>
      </c>
      <c r="G8" s="18" t="s">
        <v>17</v>
      </c>
      <c r="I8" s="16"/>
      <c r="J8" s="17"/>
      <c r="K8" s="17"/>
    </row>
    <row r="9" spans="1:14" ht="35.1" customHeight="1">
      <c r="A9" s="28"/>
      <c r="B9" s="32"/>
      <c r="C9" s="7" t="s">
        <v>21</v>
      </c>
      <c r="D9" s="8" t="s">
        <v>22</v>
      </c>
      <c r="E9" s="8" t="s">
        <v>23</v>
      </c>
      <c r="F9" s="8" t="s">
        <v>22</v>
      </c>
      <c r="G9" s="7" t="s">
        <v>21</v>
      </c>
      <c r="I9" s="16" t="s">
        <v>24</v>
      </c>
      <c r="J9" s="17">
        <v>7600</v>
      </c>
      <c r="K9" s="17">
        <v>17600</v>
      </c>
    </row>
    <row r="10" spans="1:14" ht="42" customHeight="1">
      <c r="A10" s="6">
        <v>2</v>
      </c>
      <c r="B10" s="9" t="s">
        <v>25</v>
      </c>
      <c r="C10" s="7" t="s">
        <v>26</v>
      </c>
      <c r="D10" s="8" t="s">
        <v>27</v>
      </c>
      <c r="E10" s="8" t="s">
        <v>26</v>
      </c>
      <c r="F10" s="8" t="s">
        <v>27</v>
      </c>
      <c r="G10" s="8" t="s">
        <v>26</v>
      </c>
      <c r="I10" s="16" t="s">
        <v>28</v>
      </c>
      <c r="J10" s="17">
        <f>J7+J8*3+J9*20</f>
        <v>160000</v>
      </c>
      <c r="K10" s="17">
        <f>K7+K8*3+K9*20</f>
        <v>360000</v>
      </c>
    </row>
    <row r="11" spans="1:14" ht="42" customHeight="1">
      <c r="A11" s="29">
        <v>3</v>
      </c>
      <c r="B11" s="33" t="s">
        <v>29</v>
      </c>
      <c r="C11" s="7"/>
      <c r="D11" s="8" t="s">
        <v>30</v>
      </c>
      <c r="E11" s="11"/>
      <c r="F11" s="8" t="s">
        <v>30</v>
      </c>
      <c r="G11" s="8"/>
      <c r="I11" s="2"/>
      <c r="J11" s="19"/>
      <c r="K11" s="19"/>
    </row>
    <row r="12" spans="1:14" ht="35.1" customHeight="1">
      <c r="A12" s="30"/>
      <c r="B12" s="34"/>
      <c r="C12" s="7" t="s">
        <v>31</v>
      </c>
      <c r="D12" s="12" t="s">
        <v>32</v>
      </c>
      <c r="E12" s="33" t="s">
        <v>33</v>
      </c>
      <c r="F12" s="12" t="s">
        <v>32</v>
      </c>
      <c r="G12" s="7" t="s">
        <v>31</v>
      </c>
    </row>
    <row r="13" spans="1:14" ht="35.1" customHeight="1">
      <c r="A13" s="31"/>
      <c r="B13" s="35"/>
      <c r="C13" s="7" t="s">
        <v>34</v>
      </c>
      <c r="D13" s="12" t="s">
        <v>53</v>
      </c>
      <c r="E13" s="35"/>
      <c r="F13" s="12" t="s">
        <v>53</v>
      </c>
      <c r="G13" s="7" t="s">
        <v>36</v>
      </c>
      <c r="J13" s="20">
        <f>160000</f>
        <v>160000</v>
      </c>
      <c r="K13" s="20">
        <v>360000</v>
      </c>
      <c r="L13" s="22">
        <f>J13/K13</f>
        <v>0.44444444444444398</v>
      </c>
      <c r="M13" s="22"/>
      <c r="N13" s="22"/>
    </row>
    <row r="14" spans="1:14">
      <c r="J14" s="20">
        <v>8000</v>
      </c>
      <c r="K14" s="20">
        <v>8000</v>
      </c>
      <c r="L14" s="22"/>
      <c r="M14" s="22"/>
      <c r="N14" s="22"/>
    </row>
    <row r="15" spans="1:14">
      <c r="F15" s="21" t="s">
        <v>37</v>
      </c>
      <c r="J15" s="20">
        <f>J13-J14</f>
        <v>152000</v>
      </c>
      <c r="K15" s="20">
        <f>K13-K14</f>
        <v>352000</v>
      </c>
      <c r="L15" s="22"/>
      <c r="M15" s="22"/>
      <c r="N15" s="22"/>
    </row>
    <row r="16" spans="1:14">
      <c r="J16" s="20">
        <f>J15/20</f>
        <v>7600</v>
      </c>
      <c r="K16" s="20">
        <f>K15/20</f>
        <v>17600</v>
      </c>
      <c r="L16" s="22"/>
      <c r="M16" s="22"/>
      <c r="N16" s="22"/>
    </row>
    <row r="17" spans="10:14">
      <c r="J17" s="20"/>
      <c r="K17" s="20"/>
      <c r="L17" s="22"/>
      <c r="M17" s="22"/>
      <c r="N17" s="22"/>
    </row>
    <row r="18" spans="10:14">
      <c r="J18" s="20"/>
      <c r="K18" s="20"/>
      <c r="L18" s="22"/>
      <c r="M18" s="22"/>
      <c r="N18" s="22"/>
    </row>
    <row r="19" spans="10:14">
      <c r="J19" s="20"/>
      <c r="K19" s="20"/>
      <c r="L19" s="22" t="e">
        <f>J19/K19</f>
        <v>#DIV/0!</v>
      </c>
      <c r="M19" s="22"/>
      <c r="N19" s="22"/>
    </row>
    <row r="20" spans="10:14">
      <c r="J20" s="20"/>
      <c r="K20" s="20"/>
      <c r="L20" s="22"/>
      <c r="M20" s="22"/>
      <c r="N20" s="22"/>
    </row>
    <row r="21" spans="10:14">
      <c r="J21" s="20"/>
      <c r="K21" s="20"/>
      <c r="L21" s="22"/>
      <c r="M21" s="22"/>
      <c r="N21" s="22"/>
    </row>
    <row r="22" spans="10:14">
      <c r="J22" s="20"/>
      <c r="K22" s="20"/>
      <c r="L22" s="22"/>
      <c r="M22" s="22"/>
      <c r="N22" s="22"/>
    </row>
    <row r="23" spans="10:14">
      <c r="L23" s="22"/>
      <c r="M23" s="22"/>
      <c r="N23" s="22"/>
    </row>
    <row r="24" spans="10:14">
      <c r="K24" s="1">
        <f>K23/76</f>
        <v>0</v>
      </c>
      <c r="L24" s="22"/>
      <c r="M24" s="22"/>
      <c r="N24" s="22"/>
    </row>
  </sheetData>
  <mergeCells count="7">
    <mergeCell ref="C3:E3"/>
    <mergeCell ref="C4:E4"/>
    <mergeCell ref="A7:A9"/>
    <mergeCell ref="A11:A13"/>
    <mergeCell ref="B7:B9"/>
    <mergeCell ref="B11:B13"/>
    <mergeCell ref="E12:E13"/>
  </mergeCells>
  <pageMargins left="0" right="0" top="0.35433070866141703" bottom="0.35433070866141703" header="0.31496062992126" footer="0.31496062992126"/>
  <pageSetup paperSize="9" scale="98" orientation="landscape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view="pageBreakPreview" zoomScaleNormal="100" workbookViewId="0"/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26" t="s">
        <v>38</v>
      </c>
      <c r="D3" s="26"/>
      <c r="E3" s="26"/>
      <c r="F3" s="26"/>
      <c r="G3" s="26"/>
      <c r="H3" s="3"/>
    </row>
    <row r="4" spans="1:19">
      <c r="C4" s="27" t="s">
        <v>39</v>
      </c>
      <c r="D4" s="27"/>
      <c r="E4" s="27"/>
      <c r="F4" s="27"/>
      <c r="G4" s="27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4</v>
      </c>
      <c r="B6" s="5" t="s">
        <v>5</v>
      </c>
      <c r="C6" s="36" t="s">
        <v>6</v>
      </c>
      <c r="D6" s="37"/>
      <c r="E6" s="36" t="s">
        <v>7</v>
      </c>
      <c r="F6" s="37"/>
      <c r="G6" s="36" t="s">
        <v>8</v>
      </c>
      <c r="H6" s="37"/>
      <c r="I6" s="36" t="s">
        <v>9</v>
      </c>
      <c r="J6" s="37"/>
      <c r="K6" s="36" t="s">
        <v>10</v>
      </c>
      <c r="L6" s="37"/>
      <c r="N6" s="16" t="s">
        <v>11</v>
      </c>
      <c r="O6" s="16" t="s">
        <v>12</v>
      </c>
      <c r="P6" s="16" t="s">
        <v>13</v>
      </c>
    </row>
    <row r="7" spans="1:19" ht="35.1" customHeight="1">
      <c r="A7" s="28">
        <v>1</v>
      </c>
      <c r="B7" s="32" t="s">
        <v>14</v>
      </c>
      <c r="C7" s="7" t="s">
        <v>15</v>
      </c>
      <c r="D7" s="7"/>
      <c r="E7" s="7" t="s">
        <v>15</v>
      </c>
      <c r="F7" s="7"/>
      <c r="G7" s="7" t="s">
        <v>15</v>
      </c>
      <c r="H7" s="7"/>
      <c r="I7" s="7" t="s">
        <v>15</v>
      </c>
      <c r="J7" s="7"/>
      <c r="K7" s="7" t="s">
        <v>15</v>
      </c>
      <c r="L7" s="7"/>
      <c r="N7" s="16" t="s">
        <v>16</v>
      </c>
      <c r="O7" s="17">
        <v>8000</v>
      </c>
      <c r="P7" s="17">
        <v>8000</v>
      </c>
    </row>
    <row r="8" spans="1:19" ht="35.1" customHeight="1">
      <c r="A8" s="28"/>
      <c r="B8" s="32"/>
      <c r="C8" s="7" t="s">
        <v>17</v>
      </c>
      <c r="D8" s="7">
        <f>7600-D9-D10-D11</f>
        <v>5100</v>
      </c>
      <c r="E8" s="8" t="s">
        <v>18</v>
      </c>
      <c r="F8" s="8">
        <f>7600-F9-F10-F11</f>
        <v>3600</v>
      </c>
      <c r="G8" s="8" t="s">
        <v>19</v>
      </c>
      <c r="H8" s="8">
        <f>7600-H9-H10-H11</f>
        <v>5100</v>
      </c>
      <c r="I8" s="8" t="s">
        <v>40</v>
      </c>
      <c r="J8" s="8">
        <f>7600-J9-J10-J11</f>
        <v>3600</v>
      </c>
      <c r="K8" s="18" t="s">
        <v>17</v>
      </c>
      <c r="L8" s="18">
        <f>7600-L9-L10-L11</f>
        <v>5100</v>
      </c>
      <c r="N8" s="16"/>
      <c r="O8" s="17"/>
      <c r="P8" s="17"/>
    </row>
    <row r="9" spans="1:19" ht="35.1" customHeight="1">
      <c r="A9" s="28"/>
      <c r="B9" s="32"/>
      <c r="C9" s="7" t="s">
        <v>41</v>
      </c>
      <c r="D9" s="7">
        <v>600</v>
      </c>
      <c r="E9" s="8" t="s">
        <v>42</v>
      </c>
      <c r="F9" s="8">
        <v>1500</v>
      </c>
      <c r="G9" s="8" t="s">
        <v>41</v>
      </c>
      <c r="H9" s="8">
        <v>600</v>
      </c>
      <c r="I9" s="8" t="s">
        <v>43</v>
      </c>
      <c r="J9" s="8">
        <v>1500</v>
      </c>
      <c r="K9" s="18" t="s">
        <v>41</v>
      </c>
      <c r="L9" s="18">
        <v>600</v>
      </c>
      <c r="N9" s="16"/>
      <c r="O9" s="17"/>
      <c r="P9" s="17"/>
    </row>
    <row r="10" spans="1:19" ht="35.1" customHeight="1">
      <c r="A10" s="28"/>
      <c r="B10" s="32"/>
      <c r="C10" s="7" t="s">
        <v>21</v>
      </c>
      <c r="D10" s="7">
        <v>400</v>
      </c>
      <c r="E10" s="8" t="s">
        <v>22</v>
      </c>
      <c r="F10" s="8">
        <v>1000</v>
      </c>
      <c r="G10" s="8" t="s">
        <v>23</v>
      </c>
      <c r="H10" s="8">
        <v>400</v>
      </c>
      <c r="I10" s="8" t="s">
        <v>22</v>
      </c>
      <c r="J10" s="8">
        <v>1000</v>
      </c>
      <c r="K10" s="7" t="s">
        <v>21</v>
      </c>
      <c r="L10" s="7">
        <v>400</v>
      </c>
      <c r="N10" s="16" t="s">
        <v>24</v>
      </c>
      <c r="O10" s="17">
        <v>7600</v>
      </c>
      <c r="P10" s="17">
        <v>17600</v>
      </c>
    </row>
    <row r="11" spans="1:19" ht="42" customHeight="1">
      <c r="A11" s="6">
        <v>2</v>
      </c>
      <c r="B11" s="9" t="s">
        <v>25</v>
      </c>
      <c r="C11" s="7" t="s">
        <v>44</v>
      </c>
      <c r="D11" s="7">
        <v>1500</v>
      </c>
      <c r="E11" s="8" t="s">
        <v>27</v>
      </c>
      <c r="F11" s="8">
        <v>1500</v>
      </c>
      <c r="G11" s="8" t="s">
        <v>26</v>
      </c>
      <c r="H11" s="8">
        <v>1500</v>
      </c>
      <c r="I11" s="8" t="s">
        <v>27</v>
      </c>
      <c r="J11" s="8">
        <v>1500</v>
      </c>
      <c r="K11" s="8" t="s">
        <v>26</v>
      </c>
      <c r="L11" s="8">
        <v>1500</v>
      </c>
      <c r="N11" s="16" t="s">
        <v>28</v>
      </c>
      <c r="O11" s="17">
        <f>O7+O8*3+O10*20</f>
        <v>160000</v>
      </c>
      <c r="P11" s="17">
        <f>P7+P8*3+P10*20</f>
        <v>360000</v>
      </c>
    </row>
    <row r="12" spans="1:19" ht="42" customHeight="1">
      <c r="A12" s="29">
        <v>3</v>
      </c>
      <c r="B12" s="33" t="s">
        <v>29</v>
      </c>
      <c r="C12" s="7"/>
      <c r="D12" s="7"/>
      <c r="E12" s="8" t="s">
        <v>30</v>
      </c>
      <c r="F12" s="11"/>
      <c r="G12" s="11"/>
      <c r="H12" s="11"/>
      <c r="I12" s="8" t="s">
        <v>30</v>
      </c>
      <c r="J12" s="8"/>
      <c r="K12" s="8"/>
      <c r="L12" s="8"/>
      <c r="N12" s="2"/>
      <c r="O12" s="19"/>
      <c r="P12" s="19"/>
    </row>
    <row r="13" spans="1:19" ht="35.1" customHeight="1">
      <c r="A13" s="30"/>
      <c r="B13" s="34"/>
      <c r="C13" s="7" t="s">
        <v>31</v>
      </c>
      <c r="D13" s="7"/>
      <c r="E13" s="12" t="s">
        <v>32</v>
      </c>
      <c r="F13" s="23"/>
      <c r="G13" s="33" t="s">
        <v>33</v>
      </c>
      <c r="H13" s="10"/>
      <c r="I13" s="12" t="s">
        <v>32</v>
      </c>
      <c r="J13" s="12"/>
      <c r="K13" s="7" t="s">
        <v>31</v>
      </c>
      <c r="L13" s="7"/>
    </row>
    <row r="14" spans="1:19" ht="35.1" customHeight="1">
      <c r="A14" s="31"/>
      <c r="B14" s="35"/>
      <c r="C14" s="7" t="s">
        <v>34</v>
      </c>
      <c r="D14" s="7"/>
      <c r="E14" s="12" t="s">
        <v>35</v>
      </c>
      <c r="F14" s="24"/>
      <c r="G14" s="35"/>
      <c r="H14" s="14"/>
      <c r="I14" s="12" t="s">
        <v>35</v>
      </c>
      <c r="J14" s="12"/>
      <c r="K14" s="7" t="s">
        <v>36</v>
      </c>
      <c r="L14" s="7"/>
      <c r="O14" s="20">
        <f>160000</f>
        <v>160000</v>
      </c>
      <c r="P14" s="20">
        <v>360000</v>
      </c>
      <c r="Q14" s="22">
        <f>O14/P14</f>
        <v>0.44444444444444398</v>
      </c>
      <c r="R14" s="22"/>
      <c r="S14" s="22"/>
    </row>
    <row r="15" spans="1:19">
      <c r="O15" s="20">
        <v>8000</v>
      </c>
      <c r="P15" s="20">
        <v>8000</v>
      </c>
      <c r="Q15" s="22"/>
      <c r="R15" s="22"/>
      <c r="S15" s="22"/>
    </row>
    <row r="16" spans="1:19">
      <c r="I16" s="21" t="s">
        <v>37</v>
      </c>
      <c r="J16" s="21"/>
      <c r="O16" s="20">
        <f>O14-O15</f>
        <v>152000</v>
      </c>
      <c r="P16" s="20">
        <f>P14-P15</f>
        <v>352000</v>
      </c>
      <c r="Q16" s="22"/>
      <c r="R16" s="22"/>
      <c r="S16" s="22"/>
    </row>
    <row r="17" spans="15:19">
      <c r="O17" s="20">
        <f>O16/20</f>
        <v>7600</v>
      </c>
      <c r="P17" s="20">
        <f>P16/20</f>
        <v>17600</v>
      </c>
      <c r="Q17" s="22"/>
      <c r="R17" s="22"/>
      <c r="S17" s="22"/>
    </row>
    <row r="18" spans="15:19">
      <c r="O18" s="20"/>
      <c r="P18" s="20"/>
      <c r="Q18" s="22"/>
      <c r="R18" s="22"/>
      <c r="S18" s="22"/>
    </row>
    <row r="19" spans="15:19">
      <c r="O19" s="20"/>
      <c r="P19" s="20"/>
      <c r="Q19" s="22"/>
      <c r="R19" s="22"/>
      <c r="S19" s="22"/>
    </row>
    <row r="20" spans="15:19">
      <c r="O20" s="20"/>
      <c r="P20" s="20"/>
      <c r="Q20" s="22" t="e">
        <f>O20/P20</f>
        <v>#DIV/0!</v>
      </c>
      <c r="R20" s="22"/>
      <c r="S20" s="22"/>
    </row>
    <row r="21" spans="15:19">
      <c r="O21" s="20"/>
      <c r="P21" s="20"/>
      <c r="Q21" s="22"/>
      <c r="R21" s="22"/>
      <c r="S21" s="22"/>
    </row>
    <row r="22" spans="15:19">
      <c r="O22" s="20"/>
      <c r="P22" s="20"/>
      <c r="Q22" s="22"/>
      <c r="R22" s="22"/>
      <c r="S22" s="22"/>
    </row>
    <row r="23" spans="15:19">
      <c r="O23" s="20"/>
      <c r="P23" s="20"/>
      <c r="Q23" s="22"/>
      <c r="R23" s="22"/>
      <c r="S23" s="22"/>
    </row>
    <row r="24" spans="15:19">
      <c r="Q24" s="22"/>
      <c r="R24" s="22"/>
      <c r="S24" s="22"/>
    </row>
    <row r="25" spans="15:19">
      <c r="P25" s="1">
        <f>P24/76</f>
        <v>0</v>
      </c>
      <c r="Q25" s="22"/>
      <c r="R25" s="22"/>
      <c r="S25" s="22"/>
    </row>
  </sheetData>
  <mergeCells count="12">
    <mergeCell ref="C3:G3"/>
    <mergeCell ref="C4:G4"/>
    <mergeCell ref="C6:D6"/>
    <mergeCell ref="E6:F6"/>
    <mergeCell ref="G6:H6"/>
    <mergeCell ref="I6:J6"/>
    <mergeCell ref="K6:L6"/>
    <mergeCell ref="A7:A10"/>
    <mergeCell ref="A12:A14"/>
    <mergeCell ref="B7:B10"/>
    <mergeCell ref="B12:B14"/>
    <mergeCell ref="G13:G14"/>
  </mergeCells>
  <pageMargins left="0.75" right="0.75" top="1" bottom="1" header="0.5" footer="0.5"/>
  <pageSetup scale="77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view="pageBreakPreview" topLeftCell="C7" zoomScaleNormal="100" workbookViewId="0">
      <selection activeCell="M21" sqref="M21"/>
    </sheetView>
  </sheetViews>
  <sheetFormatPr defaultColWidth="9.109375" defaultRowHeight="15.6"/>
  <cols>
    <col min="1" max="1" width="6.77734375" style="1" customWidth="1"/>
    <col min="2" max="2" width="17.88671875" style="1" customWidth="1"/>
    <col min="3" max="3" width="16.77734375" style="1" customWidth="1"/>
    <col min="4" max="4" width="8.21875" style="1" customWidth="1"/>
    <col min="5" max="5" width="19.21875" style="1" customWidth="1"/>
    <col min="6" max="6" width="8.109375" style="1" customWidth="1"/>
    <col min="7" max="7" width="15.21875" style="1" customWidth="1"/>
    <col min="8" max="8" width="9" style="1" customWidth="1"/>
    <col min="9" max="9" width="20.5546875" style="1" customWidth="1"/>
    <col min="10" max="10" width="8" style="1" customWidth="1"/>
    <col min="11" max="11" width="17.44140625" style="1" customWidth="1"/>
    <col min="12" max="12" width="8.44140625" style="1" customWidth="1"/>
    <col min="13" max="13" width="12.88671875" style="1" customWidth="1"/>
    <col min="14" max="14" width="14.44140625" style="1" customWidth="1"/>
    <col min="15" max="15" width="15.109375" style="1" customWidth="1"/>
    <col min="16" max="16" width="15.6640625" style="1" customWidth="1"/>
    <col min="17" max="17" width="12.88671875" style="1" customWidth="1"/>
    <col min="18" max="16384" width="9.109375" style="1"/>
  </cols>
  <sheetData>
    <row r="1" spans="1:19" ht="18" customHeight="1">
      <c r="A1" s="2" t="s">
        <v>0</v>
      </c>
    </row>
    <row r="2" spans="1:19" ht="19.05" customHeight="1">
      <c r="A2" s="2" t="s">
        <v>1</v>
      </c>
    </row>
    <row r="3" spans="1:19">
      <c r="C3" s="26" t="s">
        <v>45</v>
      </c>
      <c r="D3" s="26"/>
      <c r="E3" s="26"/>
      <c r="F3" s="26"/>
      <c r="G3" s="26"/>
      <c r="H3" s="3"/>
    </row>
    <row r="4" spans="1:19">
      <c r="C4" s="27" t="s">
        <v>39</v>
      </c>
      <c r="D4" s="27"/>
      <c r="E4" s="27"/>
      <c r="F4" s="27"/>
      <c r="G4" s="27"/>
      <c r="H4" s="4"/>
    </row>
    <row r="5" spans="1:19">
      <c r="C5" s="4"/>
      <c r="D5" s="4"/>
      <c r="E5" s="4"/>
      <c r="F5" s="4"/>
      <c r="G5" s="4"/>
      <c r="H5" s="4"/>
    </row>
    <row r="6" spans="1:19" ht="28.5" customHeight="1">
      <c r="A6" s="5" t="s">
        <v>4</v>
      </c>
      <c r="B6" s="5" t="s">
        <v>5</v>
      </c>
      <c r="C6" s="36" t="s">
        <v>6</v>
      </c>
      <c r="D6" s="37"/>
      <c r="E6" s="36" t="s">
        <v>7</v>
      </c>
      <c r="F6" s="37"/>
      <c r="G6" s="36" t="s">
        <v>8</v>
      </c>
      <c r="H6" s="37"/>
      <c r="I6" s="36" t="s">
        <v>9</v>
      </c>
      <c r="J6" s="37"/>
      <c r="K6" s="36" t="s">
        <v>10</v>
      </c>
      <c r="L6" s="37"/>
      <c r="N6" s="16" t="s">
        <v>11</v>
      </c>
      <c r="O6" s="16" t="s">
        <v>12</v>
      </c>
      <c r="P6" s="16" t="s">
        <v>13</v>
      </c>
    </row>
    <row r="7" spans="1:19" ht="35.1" customHeight="1">
      <c r="A7" s="28">
        <v>1</v>
      </c>
      <c r="B7" s="32" t="s">
        <v>14</v>
      </c>
      <c r="C7" s="7" t="s">
        <v>15</v>
      </c>
      <c r="D7" s="7"/>
      <c r="E7" s="7" t="s">
        <v>15</v>
      </c>
      <c r="F7" s="7"/>
      <c r="G7" s="7" t="s">
        <v>15</v>
      </c>
      <c r="H7" s="7"/>
      <c r="I7" s="7" t="s">
        <v>15</v>
      </c>
      <c r="J7" s="7"/>
      <c r="K7" s="7" t="s">
        <v>15</v>
      </c>
      <c r="L7" s="7"/>
      <c r="N7" s="16" t="s">
        <v>16</v>
      </c>
      <c r="O7" s="17">
        <v>8000</v>
      </c>
      <c r="P7" s="17">
        <v>8000</v>
      </c>
    </row>
    <row r="8" spans="1:19" ht="35.1" customHeight="1">
      <c r="A8" s="28"/>
      <c r="B8" s="32"/>
      <c r="C8" s="7" t="s">
        <v>17</v>
      </c>
      <c r="D8" s="7">
        <f>17600-D9-D10-D11-D13-D14</f>
        <v>9500</v>
      </c>
      <c r="E8" s="8" t="s">
        <v>18</v>
      </c>
      <c r="F8" s="8">
        <f>17600-F9-F10-F11-F13-F14</f>
        <v>8100</v>
      </c>
      <c r="G8" s="8" t="s">
        <v>19</v>
      </c>
      <c r="H8" s="8">
        <f>17600-H9-H10-H11-H13</f>
        <v>10100</v>
      </c>
      <c r="I8" s="8" t="s">
        <v>40</v>
      </c>
      <c r="J8" s="8">
        <f>17600-J9-J10-J11-J13-J14</f>
        <v>8100</v>
      </c>
      <c r="K8" s="18" t="s">
        <v>17</v>
      </c>
      <c r="L8" s="18">
        <f>17600-L9-L10-L11-L13-L14</f>
        <v>9500</v>
      </c>
      <c r="N8" s="16"/>
      <c r="O8" s="17"/>
      <c r="P8" s="17"/>
    </row>
    <row r="9" spans="1:19" ht="35.1" customHeight="1">
      <c r="A9" s="28"/>
      <c r="B9" s="32"/>
      <c r="C9" s="7" t="s">
        <v>41</v>
      </c>
      <c r="D9" s="7">
        <v>1000</v>
      </c>
      <c r="E9" s="8" t="s">
        <v>42</v>
      </c>
      <c r="F9" s="8">
        <v>2000</v>
      </c>
      <c r="G9" s="8" t="s">
        <v>41</v>
      </c>
      <c r="H9" s="8">
        <v>600</v>
      </c>
      <c r="I9" s="8" t="s">
        <v>46</v>
      </c>
      <c r="J9" s="8">
        <v>2000</v>
      </c>
      <c r="K9" s="18" t="s">
        <v>41</v>
      </c>
      <c r="L9" s="18">
        <v>1000</v>
      </c>
      <c r="N9" s="16"/>
      <c r="O9" s="17"/>
      <c r="P9" s="17"/>
    </row>
    <row r="10" spans="1:19" ht="35.1" customHeight="1">
      <c r="A10" s="28"/>
      <c r="B10" s="32"/>
      <c r="C10" s="7" t="s">
        <v>21</v>
      </c>
      <c r="D10" s="7">
        <v>600</v>
      </c>
      <c r="E10" s="8" t="s">
        <v>22</v>
      </c>
      <c r="F10" s="8">
        <v>1000</v>
      </c>
      <c r="G10" s="8" t="s">
        <v>23</v>
      </c>
      <c r="H10" s="8">
        <v>400</v>
      </c>
      <c r="I10" s="8" t="s">
        <v>22</v>
      </c>
      <c r="J10" s="8">
        <v>1000</v>
      </c>
      <c r="K10" s="7" t="s">
        <v>21</v>
      </c>
      <c r="L10" s="7">
        <v>600</v>
      </c>
      <c r="N10" s="16" t="s">
        <v>24</v>
      </c>
      <c r="O10" s="17">
        <v>7600</v>
      </c>
      <c r="P10" s="17">
        <v>17600</v>
      </c>
    </row>
    <row r="11" spans="1:19" ht="42" customHeight="1">
      <c r="A11" s="6">
        <v>2</v>
      </c>
      <c r="B11" s="9" t="s">
        <v>25</v>
      </c>
      <c r="C11" s="7" t="s">
        <v>44</v>
      </c>
      <c r="D11" s="7">
        <v>1500</v>
      </c>
      <c r="E11" s="8" t="s">
        <v>27</v>
      </c>
      <c r="F11" s="8">
        <v>1500</v>
      </c>
      <c r="G11" s="8" t="s">
        <v>26</v>
      </c>
      <c r="H11" s="8">
        <v>1500</v>
      </c>
      <c r="I11" s="8" t="s">
        <v>27</v>
      </c>
      <c r="J11" s="8">
        <v>1500</v>
      </c>
      <c r="K11" s="8" t="s">
        <v>26</v>
      </c>
      <c r="L11" s="8">
        <v>1500</v>
      </c>
      <c r="N11" s="16" t="s">
        <v>28</v>
      </c>
      <c r="O11" s="17">
        <f>O7+O8*3+O10*20</f>
        <v>160000</v>
      </c>
      <c r="P11" s="17">
        <f>P7+P8*3+P10*20</f>
        <v>360000</v>
      </c>
    </row>
    <row r="12" spans="1:19" ht="42" customHeight="1">
      <c r="A12" s="29">
        <v>3</v>
      </c>
      <c r="B12" s="33" t="s">
        <v>29</v>
      </c>
      <c r="C12" s="7"/>
      <c r="D12" s="7"/>
      <c r="E12" s="8" t="s">
        <v>30</v>
      </c>
      <c r="F12" s="11"/>
      <c r="G12" s="11"/>
      <c r="H12" s="11"/>
      <c r="I12" s="8" t="s">
        <v>30</v>
      </c>
      <c r="J12" s="8"/>
      <c r="K12" s="8"/>
      <c r="L12" s="8"/>
      <c r="N12" s="2"/>
      <c r="O12" s="19"/>
      <c r="P12" s="19"/>
    </row>
    <row r="13" spans="1:19" ht="35.1" customHeight="1">
      <c r="A13" s="30"/>
      <c r="B13" s="34"/>
      <c r="C13" s="7" t="s">
        <v>31</v>
      </c>
      <c r="D13" s="7">
        <v>4000</v>
      </c>
      <c r="E13" s="12" t="s">
        <v>32</v>
      </c>
      <c r="F13" s="12">
        <v>4000</v>
      </c>
      <c r="G13" s="33" t="s">
        <v>33</v>
      </c>
      <c r="H13" s="13">
        <v>5000</v>
      </c>
      <c r="I13" s="12" t="s">
        <v>32</v>
      </c>
      <c r="J13" s="12">
        <v>4000</v>
      </c>
      <c r="K13" s="7" t="s">
        <v>31</v>
      </c>
      <c r="L13" s="7">
        <v>4000</v>
      </c>
    </row>
    <row r="14" spans="1:19" ht="35.1" customHeight="1">
      <c r="A14" s="31"/>
      <c r="B14" s="35"/>
      <c r="C14" s="7" t="s">
        <v>34</v>
      </c>
      <c r="D14" s="7">
        <v>1000</v>
      </c>
      <c r="E14" s="12" t="s">
        <v>35</v>
      </c>
      <c r="F14" s="12">
        <v>1000</v>
      </c>
      <c r="G14" s="35"/>
      <c r="H14" s="15"/>
      <c r="I14" s="12" t="s">
        <v>35</v>
      </c>
      <c r="J14" s="12">
        <v>1000</v>
      </c>
      <c r="K14" s="7" t="s">
        <v>36</v>
      </c>
      <c r="L14" s="7">
        <v>1000</v>
      </c>
      <c r="O14" s="20">
        <f>160000</f>
        <v>160000</v>
      </c>
      <c r="P14" s="20">
        <v>360000</v>
      </c>
      <c r="Q14" s="22">
        <f>O14/P14</f>
        <v>0.44444444444444398</v>
      </c>
      <c r="R14" s="22"/>
      <c r="S14" s="22"/>
    </row>
    <row r="15" spans="1:19">
      <c r="O15" s="20">
        <v>8000</v>
      </c>
      <c r="P15" s="20">
        <v>8000</v>
      </c>
      <c r="Q15" s="22"/>
      <c r="R15" s="22"/>
      <c r="S15" s="22"/>
    </row>
    <row r="16" spans="1:19">
      <c r="I16" s="21" t="s">
        <v>37</v>
      </c>
      <c r="J16" s="21"/>
      <c r="O16" s="20">
        <f>O14-O15</f>
        <v>152000</v>
      </c>
      <c r="P16" s="20">
        <f>P14-P15</f>
        <v>352000</v>
      </c>
      <c r="Q16" s="22"/>
      <c r="R16" s="22"/>
      <c r="S16" s="22"/>
    </row>
    <row r="17" spans="15:19">
      <c r="O17" s="20">
        <f>O16/20</f>
        <v>7600</v>
      </c>
      <c r="P17" s="20">
        <f>P16/20</f>
        <v>17600</v>
      </c>
      <c r="Q17" s="22"/>
      <c r="R17" s="22"/>
      <c r="S17" s="22"/>
    </row>
    <row r="18" spans="15:19">
      <c r="O18" s="20"/>
      <c r="P18" s="20"/>
      <c r="Q18" s="22"/>
      <c r="R18" s="22"/>
      <c r="S18" s="22"/>
    </row>
    <row r="19" spans="15:19">
      <c r="O19" s="20"/>
      <c r="P19" s="20"/>
      <c r="Q19" s="22"/>
      <c r="R19" s="22"/>
      <c r="S19" s="22"/>
    </row>
    <row r="20" spans="15:19">
      <c r="O20" s="20"/>
      <c r="P20" s="20"/>
      <c r="Q20" s="22" t="e">
        <f>O20/P20</f>
        <v>#DIV/0!</v>
      </c>
      <c r="R20" s="22"/>
      <c r="S20" s="22"/>
    </row>
    <row r="21" spans="15:19">
      <c r="O21" s="20"/>
      <c r="P21" s="20"/>
      <c r="Q21" s="22"/>
      <c r="R21" s="22"/>
      <c r="S21" s="22"/>
    </row>
    <row r="22" spans="15:19">
      <c r="O22" s="20"/>
      <c r="P22" s="20"/>
      <c r="Q22" s="22"/>
      <c r="R22" s="22"/>
      <c r="S22" s="22"/>
    </row>
    <row r="23" spans="15:19">
      <c r="O23" s="20"/>
      <c r="P23" s="20"/>
      <c r="Q23" s="22"/>
      <c r="R23" s="22"/>
      <c r="S23" s="22"/>
    </row>
    <row r="24" spans="15:19">
      <c r="Q24" s="22"/>
      <c r="R24" s="22"/>
      <c r="S24" s="22"/>
    </row>
    <row r="25" spans="15:19">
      <c r="P25" s="1">
        <f>P24/76</f>
        <v>0</v>
      </c>
      <c r="Q25" s="22"/>
      <c r="R25" s="22"/>
      <c r="S25" s="22"/>
    </row>
  </sheetData>
  <mergeCells count="12">
    <mergeCell ref="C3:G3"/>
    <mergeCell ref="C4:G4"/>
    <mergeCell ref="C6:D6"/>
    <mergeCell ref="E6:F6"/>
    <mergeCell ref="G6:H6"/>
    <mergeCell ref="I6:J6"/>
    <mergeCell ref="K6:L6"/>
    <mergeCell ref="A7:A10"/>
    <mergeCell ref="A12:A14"/>
    <mergeCell ref="B7:B10"/>
    <mergeCell ref="B12:B14"/>
    <mergeCell ref="G13:G14"/>
  </mergeCells>
  <pageMargins left="0.75" right="0.75" top="1" bottom="1" header="0.5" footer="0.5"/>
  <pageSetup scale="77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030C-E663-4CB4-88D6-B9D7E4C7A07E}">
  <dimension ref="A4:C8"/>
  <sheetViews>
    <sheetView workbookViewId="0">
      <selection activeCell="E7" sqref="E7"/>
    </sheetView>
  </sheetViews>
  <sheetFormatPr defaultRowHeight="14.4"/>
  <cols>
    <col min="1" max="1" width="12" customWidth="1"/>
    <col min="2" max="2" width="11.6640625" customWidth="1"/>
    <col min="3" max="3" width="12.44140625" customWidth="1"/>
  </cols>
  <sheetData>
    <row r="4" spans="1:3">
      <c r="A4" s="25" t="s">
        <v>49</v>
      </c>
      <c r="B4" s="25" t="s">
        <v>47</v>
      </c>
      <c r="C4" s="25" t="s">
        <v>48</v>
      </c>
    </row>
    <row r="5" spans="1:3">
      <c r="A5" s="25" t="s">
        <v>50</v>
      </c>
      <c r="B5" s="25">
        <v>9000</v>
      </c>
      <c r="C5" s="25">
        <v>9000</v>
      </c>
    </row>
    <row r="6" spans="1:3">
      <c r="A6" s="25" t="s">
        <v>51</v>
      </c>
      <c r="B6" s="25">
        <v>6500</v>
      </c>
      <c r="C6" s="25">
        <v>15300</v>
      </c>
    </row>
    <row r="7" spans="1:3">
      <c r="A7" s="25" t="s">
        <v>52</v>
      </c>
      <c r="B7" s="25">
        <v>7000</v>
      </c>
      <c r="C7" s="25">
        <v>15000</v>
      </c>
    </row>
    <row r="8" spans="1:3">
      <c r="A8" s="25" t="s">
        <v>28</v>
      </c>
      <c r="B8" s="25">
        <f>B5+B6*20+B7*3</f>
        <v>160000</v>
      </c>
      <c r="C8" s="25">
        <f>C7*3+C6*20+C5</f>
        <v>360000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2</vt:i4>
      </vt:variant>
    </vt:vector>
  </HeadingPairs>
  <TitlesOfParts>
    <vt:vector size="6" baseType="lpstr">
      <vt:lpstr>thực đơn</vt:lpstr>
      <vt:lpstr>160</vt:lpstr>
      <vt:lpstr>360</vt:lpstr>
      <vt:lpstr>tháng 12</vt:lpstr>
      <vt:lpstr>'160'!Vùng_In</vt:lpstr>
      <vt:lpstr>'360'!Vùng_In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linh loan</cp:lastModifiedBy>
  <dcterms:created xsi:type="dcterms:W3CDTF">2015-06-05T18:17:00Z</dcterms:created>
  <dcterms:modified xsi:type="dcterms:W3CDTF">2026-01-14T03:52:58Z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747A99DC7B5147D885FCD2EB52A7D9AC_12</vt:lpwstr>
  </property>
  <property fmtid="{D5CDD505-2E9C-101B-9397-08002B2CF9AE}" pid="3" name="KSOProductBuildVer">
    <vt:lpwstr>1033-12.2.0.23155</vt:lpwstr>
  </property>
</Properties>
</file>